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3D60367-EB1B-42FE-9963-E2166C55DC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E46" i="1" l="1"/>
  <c r="E35" i="1"/>
  <c r="E52" i="1"/>
  <c r="E55" i="1"/>
  <c r="E42" i="1"/>
  <c r="E38" i="1"/>
  <c r="E33" i="1"/>
  <c r="E30" i="1"/>
  <c r="E28" i="1" s="1"/>
  <c r="E24" i="1"/>
  <c r="E20" i="1"/>
  <c r="E19" i="1" l="1"/>
  <c r="E17" i="1" l="1"/>
</calcChain>
</file>

<file path=xl/sharedStrings.xml><?xml version="1.0" encoding="utf-8"?>
<sst xmlns="http://schemas.openxmlformats.org/spreadsheetml/2006/main" count="83" uniqueCount="70">
  <si>
    <t>Բաժին</t>
  </si>
  <si>
    <t>01</t>
  </si>
  <si>
    <t>խումբ</t>
  </si>
  <si>
    <t>դաս</t>
  </si>
  <si>
    <t>Ծրագրի անվանումը՝</t>
  </si>
  <si>
    <t>Միջոցառման անվանումը՝</t>
  </si>
  <si>
    <t xml:space="preserve"> Ծրագրային դասիչը</t>
  </si>
  <si>
    <t xml:space="preserve"> Ծրագիր</t>
  </si>
  <si>
    <t>կոդը</t>
  </si>
  <si>
    <t>Հաստիքային  միավորների  թիվը</t>
  </si>
  <si>
    <t>Ծառայողական  ավտոմեքենաների  քանակը</t>
  </si>
  <si>
    <t>ԸՆԴԱՄԵՆԸ  ԾԱԽՍԵՐ</t>
  </si>
  <si>
    <t>այդ  թվում՝</t>
  </si>
  <si>
    <t>ԸՆԹԱՑԻԿ  ԾԱԽՍԵՐ</t>
  </si>
  <si>
    <t>ԱՇԽԱՏԱՆՔԻ ՎԱՐՁԱՏՐՈՒԹՅՈՒՆ</t>
  </si>
  <si>
    <t xml:space="preserve">  4111</t>
  </si>
  <si>
    <t xml:space="preserve"> -Աշխատողների աշխատավարձեր և հավելավճարներ</t>
  </si>
  <si>
    <t xml:space="preserve">  4112</t>
  </si>
  <si>
    <t xml:space="preserve"> - Պարգևատրումներ, դրամական խրախուսումներ և հատուկ վճարներ</t>
  </si>
  <si>
    <t>4113</t>
  </si>
  <si>
    <t xml:space="preserve"> -Քաղաքացիական, դատական և պետական ծառայողների պարգևատրում </t>
  </si>
  <si>
    <t>Էներգետիկ ծառայություններ</t>
  </si>
  <si>
    <t>այդ  թվում`</t>
  </si>
  <si>
    <t>Ջեռուցման ծառայություններ</t>
  </si>
  <si>
    <t>Կոմունալ ծառայություններ</t>
  </si>
  <si>
    <t>Ջրամատակարարման և ջրահեռացման ծառայություններ</t>
  </si>
  <si>
    <t>Շենքերի պահպանման ծառայություններ</t>
  </si>
  <si>
    <t>Կապի ծառայություններ</t>
  </si>
  <si>
    <t>Ապահովագրական ծախսեր</t>
  </si>
  <si>
    <t>Գույքի և սարքավորումների վարձակալություն</t>
  </si>
  <si>
    <t>Ծառայողական գործուղումների գծով ծախսեր</t>
  </si>
  <si>
    <t>Ներքին  գործուղումներ</t>
  </si>
  <si>
    <t>Համակարգչային ծառայություններ</t>
  </si>
  <si>
    <t>Տեղեկատվական ծառայություններ</t>
  </si>
  <si>
    <t>Ներկայացուցչական  ծախսեր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</si>
  <si>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</si>
  <si>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</si>
  <si>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Ավտոմեքենաների ընթացիկ նորոգում և պահպանում</t>
  </si>
  <si>
    <t>Սարքավորումների ընթացիկ նորոգում և պահպանում</t>
  </si>
  <si>
    <t>Գրասենյակային նյութեր և հագուստ</t>
  </si>
  <si>
    <t>Գրասենյակային պիտույքներ</t>
  </si>
  <si>
    <t>Հագուստ և համազգեստ</t>
  </si>
  <si>
    <t>Տրանսպորտային նյութեր</t>
  </si>
  <si>
    <t xml:space="preserve">Կենցաղային և հանրային սննդի նյութեր </t>
  </si>
  <si>
    <t>Պարտադիր վճարներ</t>
  </si>
  <si>
    <t>ավտոմեքենաների տեխզննություն և բնապահպանական վճար</t>
  </si>
  <si>
    <t>Վարչական  սարքավորումներ</t>
  </si>
  <si>
    <t>ՀԱԶԱՐ ԴՐԱՄ</t>
  </si>
  <si>
    <t>Ծրագրի նպատակը՝</t>
  </si>
  <si>
    <t xml:space="preserve">Տեսչական վերահսկողության ապահովում </t>
  </si>
  <si>
    <t xml:space="preserve"> Ծառայությունների մատուցում</t>
  </si>
  <si>
    <t>Առողջապահության՝ աշխատողների առողջության և անվտանգության ապահովման բնագավառում վերահսկողության իրականացում</t>
  </si>
  <si>
    <t>Միջոցառման նկարագրությունը`</t>
  </si>
  <si>
    <t>Միջոցառման տեսակը</t>
  </si>
  <si>
    <t>Առողջապահության և աշխատանքի տեսչական մարմնի աշխատանքային պայմանների բարելավման համար վարչական սարքավորումների ձեռք բերում</t>
  </si>
  <si>
    <t>Պետական մարմինների կողմից օգտագործվող ոչ ֆինանսական ակտիվների հետ գործառնություններ</t>
  </si>
  <si>
    <t xml:space="preserve">Տեսչական վերահսկողության ծրագիր (1213)  </t>
  </si>
  <si>
    <t>ՈՉ ՖԻՆԱՆՍԱԿԱՆ ԱԿՏԻՎՆԵՐԻ ԳԾՈՎ ԾԱԽՍԵՐ</t>
  </si>
  <si>
    <t xml:space="preserve">ՀԱՅԱՍՏԱՆԻ ՀԱՆՐԱՊԵՏՈՒԹՅԱՆ </t>
  </si>
  <si>
    <t>ԱՌՈՂՋԱՊԱՀԱԿԱՆ ԵՎ ԱՇԽԱՏԱՆՔԻ ՄԱՐՄԻՆ</t>
  </si>
  <si>
    <t>Բյուջետային ծախսերի տնտեսագիտական դասակարգման տարրեր</t>
  </si>
  <si>
    <t>Անվանումը</t>
  </si>
  <si>
    <t xml:space="preserve"> Միջոցառում*</t>
  </si>
  <si>
    <t xml:space="preserve"> Միջոցառում**</t>
  </si>
  <si>
    <r>
      <t xml:space="preserve">Առողջապահության ոլորտում վերահսկողության ծառայություններ </t>
    </r>
    <r>
      <rPr>
        <b/>
        <sz val="8"/>
        <rFont val="GHEA Grapalat"/>
        <family val="3"/>
      </rPr>
      <t>(11001)</t>
    </r>
  </si>
  <si>
    <r>
      <t>Առողջապահության և աշխատանքի տեսչական մարմնի կարողությունների զարգացում և տեխնիկական հագեցվածության ապահովում</t>
    </r>
    <r>
      <rPr>
        <b/>
        <sz val="8"/>
        <rFont val="GHEA Grapalat"/>
        <family val="3"/>
      </rPr>
      <t xml:space="preserve"> (31005)</t>
    </r>
  </si>
  <si>
    <t>Ծանոթագրություն*</t>
  </si>
  <si>
    <t>Ծանոթագրություն**</t>
  </si>
  <si>
    <t>ԳՈՒՄԱՐ</t>
  </si>
  <si>
    <t>2020 ԹՎԱԿԱՆԻ ՏԱՐԵԿԱՆ ՊԱՀՊԱՆՄԱՆ ԾԱԽՍԵՐԻ ՆԱԽԱՀԱՇԻՎ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</si>
</sst>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7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sz val="10"/>
      <color indexed="8"/>
      <name val="MS Sans Serif"/>
      <family val="2"/>
    </font>
    <font>
      <b/>
      <sz val="10"/>
      <name val="GHEA Grapalat"/>
      <family val="3"/>
    </font>
    <font>
      <b/>
      <sz val="11"/>
      <name val="GHEA Grapalat"/>
      <family val="3"/>
    </font>
    <font>
      <b/>
      <sz val="12"/>
      <name val="GHEA Grapalat"/>
      <family val="3"/>
    </font>
    <font>
      <u/>
      <sz val="10"/>
      <name val="GHEA Grapalat"/>
      <family val="3"/>
    </font>
    <font>
      <sz val="1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Arial"/>
      <family val="2"/>
      <charset val="204"/>
    </font>
    <font>
      <sz val="9"/>
      <name val="GHEA Mariam"/>
      <family val="3"/>
    </font>
    <font>
      <sz val="10"/>
      <color indexed="8"/>
      <name val="MS Sans Serif"/>
      <family val="2"/>
      <charset val="204"/>
    </font>
    <font>
      <b/>
      <sz val="9"/>
      <name val="GHEA Mariam"/>
      <family val="3"/>
    </font>
    <font>
      <sz val="8"/>
      <name val="GHEA Grapalat"/>
      <family val="3"/>
    </font>
    <font>
      <sz val="10.5"/>
      <name val="GHEA Grapalat"/>
      <family val="3"/>
    </font>
    <font>
      <b/>
      <sz val="10.5"/>
      <name val="GHEA Grapalat"/>
      <family val="3"/>
    </font>
    <font>
      <sz val="9"/>
      <name val="GHEA Grapalat"/>
      <family val="3"/>
    </font>
    <font>
      <b/>
      <sz val="8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8" fillId="0" borderId="0"/>
    <xf numFmtId="0" fontId="12" fillId="0" borderId="0"/>
    <xf numFmtId="0" fontId="12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64">
    <xf numFmtId="0" fontId="0" fillId="0" borderId="0" xfId="0"/>
    <xf numFmtId="0" fontId="1" fillId="0" borderId="0" xfId="1" applyFont="1" applyAlignment="1">
      <alignment wrapText="1"/>
    </xf>
    <xf numFmtId="0" fontId="1" fillId="0" borderId="0" xfId="1" applyFont="1"/>
    <xf numFmtId="0" fontId="5" fillId="0" borderId="0" xfId="1" applyFont="1" applyAlignment="1">
      <alignment horizontal="left"/>
    </xf>
    <xf numFmtId="0" fontId="6" fillId="0" borderId="0" xfId="0" applyFont="1" applyAlignment="1">
      <alignment wrapText="1"/>
    </xf>
    <xf numFmtId="0" fontId="1" fillId="0" borderId="0" xfId="1" applyFont="1" applyAlignment="1">
      <alignment horizontal="centerContinuous" wrapText="1"/>
    </xf>
    <xf numFmtId="0" fontId="1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1" fillId="0" borderId="0" xfId="2" applyFont="1"/>
    <xf numFmtId="0" fontId="13" fillId="0" borderId="1" xfId="3" applyFont="1" applyBorder="1" applyAlignment="1">
      <alignment horizontal="centerContinuous" vertical="center" wrapText="1"/>
    </xf>
    <xf numFmtId="0" fontId="1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1" fillId="0" borderId="0" xfId="0" applyFont="1"/>
    <xf numFmtId="0" fontId="1" fillId="0" borderId="1" xfId="3" applyFont="1" applyBorder="1" applyAlignment="1">
      <alignment horizontal="left" vertical="center" wrapText="1"/>
    </xf>
    <xf numFmtId="49" fontId="3" fillId="0" borderId="1" xfId="3" applyNumberFormat="1" applyFont="1" applyBorder="1" applyAlignment="1">
      <alignment horizontal="left" vertical="center" wrapText="1"/>
    </xf>
    <xf numFmtId="0" fontId="1" fillId="0" borderId="0" xfId="1" applyFont="1" applyAlignment="1">
      <alignment vertic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1" xfId="3" applyFont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67" fontId="16" fillId="0" borderId="1" xfId="5" applyNumberFormat="1" applyFont="1" applyFill="1" applyBorder="1" applyAlignment="1">
      <alignment horizontal="right" vertical="center" wrapText="1"/>
    </xf>
    <xf numFmtId="167" fontId="15" fillId="0" borderId="1" xfId="5" applyNumberFormat="1" applyFont="1" applyFill="1" applyBorder="1" applyAlignment="1">
      <alignment horizontal="right" vertical="center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2" applyFont="1" applyAlignment="1">
      <alignment horizontal="left" vertical="center" wrapText="1"/>
    </xf>
    <xf numFmtId="0" fontId="17" fillId="0" borderId="0" xfId="3" applyFont="1"/>
    <xf numFmtId="0" fontId="11" fillId="0" borderId="1" xfId="3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7" fontId="15" fillId="0" borderId="1" xfId="3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7" fontId="16" fillId="2" borderId="1" xfId="5" applyNumberFormat="1" applyFont="1" applyFill="1" applyBorder="1" applyAlignment="1">
      <alignment horizontal="right" vertical="center" wrapText="1"/>
    </xf>
    <xf numFmtId="0" fontId="1" fillId="0" borderId="0" xfId="3" applyFont="1"/>
    <xf numFmtId="0" fontId="3" fillId="0" borderId="1" xfId="3" applyFont="1" applyBorder="1" applyAlignment="1">
      <alignment vertical="center" wrapText="1"/>
    </xf>
    <xf numFmtId="165" fontId="3" fillId="2" borderId="1" xfId="6" applyNumberFormat="1" applyFont="1" applyFill="1" applyBorder="1" applyAlignment="1">
      <alignment horizontal="right" vertical="center" wrapText="1"/>
    </xf>
    <xf numFmtId="165" fontId="3" fillId="0" borderId="1" xfId="6" applyNumberFormat="1" applyFont="1" applyFill="1" applyBorder="1" applyAlignment="1">
      <alignment horizontal="center" vertical="center" wrapText="1"/>
    </xf>
    <xf numFmtId="165" fontId="1" fillId="0" borderId="1" xfId="6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4" fillId="0" borderId="0" xfId="1" applyFont="1"/>
    <xf numFmtId="0" fontId="1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165" fontId="1" fillId="0" borderId="0" xfId="6" applyNumberFormat="1" applyFont="1" applyFill="1" applyBorder="1" applyAlignment="1">
      <alignment horizontal="right" vertical="center" wrapText="1"/>
    </xf>
    <xf numFmtId="0" fontId="1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1" fillId="0" borderId="2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</cellXfs>
  <cellStyles count="9">
    <cellStyle name="Comma 2 3" xfId="6" xr:uid="{00000000-0005-0000-0000-000000000000}"/>
    <cellStyle name="Comma 7 3" xfId="7" xr:uid="{00000000-0005-0000-0000-000001000000}"/>
    <cellStyle name="Normal" xfId="0" builtinId="0"/>
    <cellStyle name="Normal 5 2" xfId="2" xr:uid="{00000000-0005-0000-0000-000003000000}"/>
    <cellStyle name="Style 1" xfId="4" xr:uid="{00000000-0005-0000-0000-000005000000}"/>
    <cellStyle name="Style 1 2 2" xfId="1" xr:uid="{00000000-0005-0000-0000-000006000000}"/>
    <cellStyle name="Обычный 2" xfId="8" xr:uid="{00000000-0005-0000-0000-000007000000}"/>
    <cellStyle name="Стиль 1 2 3" xfId="3" xr:uid="{00000000-0005-0000-0000-000008000000}"/>
    <cellStyle name="Финансовый 5" xfId="5" xr:uid="{00000000-0005-0000-0000-000009000000}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"/>
  <sheetViews>
    <sheetView tabSelected="1" workbookViewId="0">
      <selection activeCell="L20" sqref="L20"/>
    </sheetView>
  </sheetViews>
  <sheetFormatPr defaultColWidth="9.140625" defaultRowHeight="13.5" x14ac:dyDescent="0.25"/>
  <cols>
    <col min="1" max="1" width="9.85546875" style="12" customWidth="1"/>
    <col min="2" max="2" width="14" style="12" customWidth="1"/>
    <col min="3" max="3" width="8" style="15" customWidth="1"/>
    <col min="4" max="4" width="52.42578125" style="15" customWidth="1"/>
    <col min="5" max="5" width="16" style="15" customWidth="1"/>
    <col min="6" max="16384" width="9.140625" style="15"/>
  </cols>
  <sheetData>
    <row r="1" spans="1:5" s="2" customFormat="1" ht="17.25" x14ac:dyDescent="0.25">
      <c r="A1" s="48" t="s">
        <v>58</v>
      </c>
      <c r="B1" s="48"/>
      <c r="C1" s="48"/>
      <c r="D1" s="48"/>
      <c r="E1" s="48"/>
    </row>
    <row r="2" spans="1:5" s="2" customFormat="1" ht="17.25" x14ac:dyDescent="0.25">
      <c r="A2" s="48" t="s">
        <v>59</v>
      </c>
      <c r="B2" s="48"/>
      <c r="C2" s="48"/>
      <c r="D2" s="48"/>
      <c r="E2" s="48"/>
    </row>
    <row r="3" spans="1:5" s="2" customFormat="1" ht="16.5" x14ac:dyDescent="0.25">
      <c r="A3" s="56" t="s">
        <v>69</v>
      </c>
      <c r="B3" s="56"/>
      <c r="C3" s="56"/>
      <c r="D3" s="56"/>
      <c r="E3" s="56"/>
    </row>
    <row r="4" spans="1:5" s="2" customFormat="1" ht="9.75" customHeight="1" x14ac:dyDescent="0.3">
      <c r="D4" s="3"/>
      <c r="E4" s="5"/>
    </row>
    <row r="5" spans="1:5" s="2" customFormat="1" ht="14.25" x14ac:dyDescent="0.25">
      <c r="A5" s="16" t="s">
        <v>0</v>
      </c>
      <c r="B5" s="17" t="s">
        <v>1</v>
      </c>
      <c r="C5" s="1"/>
      <c r="D5" s="4"/>
      <c r="E5" s="6"/>
    </row>
    <row r="6" spans="1:5" s="2" customFormat="1" ht="14.25" x14ac:dyDescent="0.25">
      <c r="A6" s="16" t="s">
        <v>2</v>
      </c>
      <c r="B6" s="17" t="s">
        <v>1</v>
      </c>
      <c r="C6" s="1"/>
      <c r="D6" s="4"/>
      <c r="E6" s="6"/>
    </row>
    <row r="7" spans="1:5" s="2" customFormat="1" ht="14.25" x14ac:dyDescent="0.25">
      <c r="A7" s="16" t="s">
        <v>3</v>
      </c>
      <c r="B7" s="17" t="s">
        <v>1</v>
      </c>
      <c r="C7" s="1"/>
      <c r="D7" s="4"/>
      <c r="E7" s="7"/>
    </row>
    <row r="8" spans="1:5" s="2" customFormat="1" ht="7.5" customHeight="1" x14ac:dyDescent="0.25">
      <c r="A8" s="18"/>
      <c r="B8" s="26"/>
      <c r="C8" s="1"/>
      <c r="D8" s="4"/>
      <c r="E8" s="7"/>
    </row>
    <row r="9" spans="1:5" s="2" customFormat="1" ht="14.25" x14ac:dyDescent="0.25">
      <c r="A9" s="55" t="s">
        <v>4</v>
      </c>
      <c r="B9" s="55"/>
      <c r="C9" s="54" t="s">
        <v>56</v>
      </c>
      <c r="D9" s="54"/>
      <c r="E9" s="54"/>
    </row>
    <row r="10" spans="1:5" s="2" customFormat="1" ht="14.25" x14ac:dyDescent="0.25">
      <c r="A10" s="55" t="s">
        <v>48</v>
      </c>
      <c r="B10" s="55"/>
      <c r="C10" s="54" t="s">
        <v>49</v>
      </c>
      <c r="D10" s="54"/>
      <c r="E10" s="54"/>
    </row>
    <row r="11" spans="1:5" s="8" customFormat="1" ht="14.25" x14ac:dyDescent="0.25">
      <c r="A11" s="27"/>
      <c r="B11" s="28"/>
      <c r="C11" s="28"/>
      <c r="D11" s="28"/>
      <c r="E11" s="28"/>
    </row>
    <row r="12" spans="1:5" s="29" customFormat="1" x14ac:dyDescent="0.25">
      <c r="A12" s="50" t="s">
        <v>6</v>
      </c>
      <c r="B12" s="50"/>
      <c r="C12" s="51"/>
      <c r="D12" s="51"/>
      <c r="E12" s="9" t="s">
        <v>47</v>
      </c>
    </row>
    <row r="13" spans="1:5" s="29" customFormat="1" x14ac:dyDescent="0.25">
      <c r="A13" s="62" t="s">
        <v>7</v>
      </c>
      <c r="B13" s="62" t="s">
        <v>62</v>
      </c>
      <c r="C13" s="58" t="s">
        <v>60</v>
      </c>
      <c r="D13" s="59"/>
      <c r="E13" s="60" t="s">
        <v>68</v>
      </c>
    </row>
    <row r="14" spans="1:5" s="29" customFormat="1" x14ac:dyDescent="0.25">
      <c r="A14" s="63"/>
      <c r="B14" s="63"/>
      <c r="C14" s="30" t="s">
        <v>8</v>
      </c>
      <c r="D14" s="30" t="s">
        <v>61</v>
      </c>
      <c r="E14" s="61"/>
    </row>
    <row r="15" spans="1:5" s="12" customFormat="1" ht="16.5" x14ac:dyDescent="0.25">
      <c r="A15" s="31">
        <v>1213</v>
      </c>
      <c r="B15" s="32"/>
      <c r="C15" s="10"/>
      <c r="D15" s="11" t="s">
        <v>9</v>
      </c>
      <c r="E15" s="33">
        <v>280</v>
      </c>
    </row>
    <row r="16" spans="1:5" s="12" customFormat="1" ht="16.5" x14ac:dyDescent="0.25">
      <c r="A16" s="21"/>
      <c r="B16" s="22"/>
      <c r="C16" s="10"/>
      <c r="D16" s="11" t="s">
        <v>10</v>
      </c>
      <c r="E16" s="33">
        <v>11</v>
      </c>
    </row>
    <row r="17" spans="1:5" s="18" customFormat="1" ht="16.5" x14ac:dyDescent="0.25">
      <c r="A17" s="21"/>
      <c r="B17" s="22"/>
      <c r="C17" s="19"/>
      <c r="D17" s="34" t="s">
        <v>11</v>
      </c>
      <c r="E17" s="24">
        <f>+E19+E55</f>
        <v>1111232.4362170279</v>
      </c>
    </row>
    <row r="18" spans="1:5" s="12" customFormat="1" ht="16.5" x14ac:dyDescent="0.25">
      <c r="A18" s="21"/>
      <c r="B18" s="22"/>
      <c r="C18" s="10"/>
      <c r="D18" s="22" t="s">
        <v>12</v>
      </c>
      <c r="E18" s="24"/>
    </row>
    <row r="19" spans="1:5" s="18" customFormat="1" ht="16.5" x14ac:dyDescent="0.25">
      <c r="A19" s="21"/>
      <c r="B19" s="32">
        <v>11001</v>
      </c>
      <c r="C19" s="19"/>
      <c r="D19" s="11" t="s">
        <v>13</v>
      </c>
      <c r="E19" s="35">
        <f>E20+SUM(E24:E54)-E24-E28-E35-E42-E46-E52</f>
        <v>1072732.4362170279</v>
      </c>
    </row>
    <row r="20" spans="1:5" s="18" customFormat="1" ht="16.5" x14ac:dyDescent="0.25">
      <c r="A20" s="21"/>
      <c r="B20" s="22"/>
      <c r="C20" s="19"/>
      <c r="D20" s="11" t="s">
        <v>14</v>
      </c>
      <c r="E20" s="24">
        <f>SUM(E21:E23)</f>
        <v>991031.92826399999</v>
      </c>
    </row>
    <row r="21" spans="1:5" s="12" customFormat="1" ht="15.75" x14ac:dyDescent="0.25">
      <c r="A21" s="23"/>
      <c r="B21" s="23"/>
      <c r="C21" s="20" t="s">
        <v>15</v>
      </c>
      <c r="D21" s="14" t="s">
        <v>16</v>
      </c>
      <c r="E21" s="25">
        <v>770802.61087199999</v>
      </c>
    </row>
    <row r="22" spans="1:5" s="12" customFormat="1" ht="28.5" x14ac:dyDescent="0.25">
      <c r="A22" s="23"/>
      <c r="B22" s="23"/>
      <c r="C22" s="20" t="s">
        <v>17</v>
      </c>
      <c r="D22" s="14" t="s">
        <v>18</v>
      </c>
      <c r="E22" s="25">
        <v>193343.53430023431</v>
      </c>
    </row>
    <row r="23" spans="1:5" s="12" customFormat="1" ht="28.5" x14ac:dyDescent="0.25">
      <c r="A23" s="23"/>
      <c r="B23" s="23"/>
      <c r="C23" s="20" t="s">
        <v>19</v>
      </c>
      <c r="D23" s="14" t="s">
        <v>20</v>
      </c>
      <c r="E23" s="25">
        <v>26885.783091765679</v>
      </c>
    </row>
    <row r="24" spans="1:5" s="18" customFormat="1" ht="15.75" x14ac:dyDescent="0.25">
      <c r="A24" s="23"/>
      <c r="B24" s="23"/>
      <c r="C24" s="20">
        <v>4212</v>
      </c>
      <c r="D24" s="11" t="s">
        <v>21</v>
      </c>
      <c r="E24" s="24">
        <f>SUM(E26:E27)</f>
        <v>14439.335807885003</v>
      </c>
    </row>
    <row r="25" spans="1:5" s="12" customFormat="1" ht="15.75" x14ac:dyDescent="0.25">
      <c r="A25" s="23"/>
      <c r="B25" s="23"/>
      <c r="C25" s="20"/>
      <c r="D25" s="13" t="s">
        <v>22</v>
      </c>
      <c r="E25" s="25"/>
    </row>
    <row r="26" spans="1:5" s="12" customFormat="1" ht="15.75" x14ac:dyDescent="0.25">
      <c r="A26" s="23"/>
      <c r="B26" s="23"/>
      <c r="C26" s="20"/>
      <c r="D26" s="13" t="s">
        <v>21</v>
      </c>
      <c r="E26" s="25">
        <v>10880.257180000002</v>
      </c>
    </row>
    <row r="27" spans="1:5" s="12" customFormat="1" ht="15.75" x14ac:dyDescent="0.25">
      <c r="A27" s="23"/>
      <c r="B27" s="23"/>
      <c r="C27" s="20"/>
      <c r="D27" s="13" t="s">
        <v>23</v>
      </c>
      <c r="E27" s="25">
        <v>3559.0786278850005</v>
      </c>
    </row>
    <row r="28" spans="1:5" s="18" customFormat="1" ht="15.75" x14ac:dyDescent="0.25">
      <c r="A28" s="23"/>
      <c r="B28" s="23"/>
      <c r="C28" s="20">
        <v>4213</v>
      </c>
      <c r="D28" s="11" t="s">
        <v>24</v>
      </c>
      <c r="E28" s="24">
        <f>SUM(E30:E31)</f>
        <v>486</v>
      </c>
    </row>
    <row r="29" spans="1:5" s="12" customFormat="1" ht="15.75" x14ac:dyDescent="0.25">
      <c r="A29" s="23"/>
      <c r="B29" s="23"/>
      <c r="C29" s="20"/>
      <c r="D29" s="13" t="s">
        <v>22</v>
      </c>
      <c r="E29" s="25"/>
    </row>
    <row r="30" spans="1:5" s="12" customFormat="1" ht="15.75" x14ac:dyDescent="0.25">
      <c r="A30" s="23"/>
      <c r="B30" s="23"/>
      <c r="C30" s="20"/>
      <c r="D30" s="13" t="s">
        <v>25</v>
      </c>
      <c r="E30" s="25">
        <f>+E15*1.45</f>
        <v>406</v>
      </c>
    </row>
    <row r="31" spans="1:5" s="12" customFormat="1" ht="15.75" x14ac:dyDescent="0.25">
      <c r="A31" s="23"/>
      <c r="B31" s="23"/>
      <c r="C31" s="20"/>
      <c r="D31" s="13" t="s">
        <v>26</v>
      </c>
      <c r="E31" s="25">
        <v>80</v>
      </c>
    </row>
    <row r="32" spans="1:5" s="12" customFormat="1" ht="15.75" x14ac:dyDescent="0.25">
      <c r="A32" s="23"/>
      <c r="B32" s="23"/>
      <c r="C32" s="20">
        <v>4214</v>
      </c>
      <c r="D32" s="11" t="s">
        <v>27</v>
      </c>
      <c r="E32" s="24">
        <v>7626.562288000001</v>
      </c>
    </row>
    <row r="33" spans="1:5" s="12" customFormat="1" ht="15.75" x14ac:dyDescent="0.25">
      <c r="A33" s="23"/>
      <c r="B33" s="23"/>
      <c r="C33" s="20">
        <v>4215</v>
      </c>
      <c r="D33" s="11" t="s">
        <v>28</v>
      </c>
      <c r="E33" s="24">
        <f>11*40</f>
        <v>440</v>
      </c>
    </row>
    <row r="34" spans="1:5" s="12" customFormat="1" ht="15.75" x14ac:dyDescent="0.25">
      <c r="A34" s="23"/>
      <c r="B34" s="23"/>
      <c r="C34" s="20">
        <v>4216</v>
      </c>
      <c r="D34" s="11" t="s">
        <v>29</v>
      </c>
      <c r="E34" s="24">
        <v>13479.702857142856</v>
      </c>
    </row>
    <row r="35" spans="1:5" s="18" customFormat="1" ht="15.75" x14ac:dyDescent="0.25">
      <c r="A35" s="23"/>
      <c r="B35" s="23"/>
      <c r="C35" s="20"/>
      <c r="D35" s="11" t="s">
        <v>30</v>
      </c>
      <c r="E35" s="24">
        <f>+E37</f>
        <v>17807</v>
      </c>
    </row>
    <row r="36" spans="1:5" s="12" customFormat="1" ht="15.75" x14ac:dyDescent="0.25">
      <c r="A36" s="23"/>
      <c r="B36" s="23"/>
      <c r="C36" s="20"/>
      <c r="D36" s="13" t="s">
        <v>22</v>
      </c>
      <c r="E36" s="25"/>
    </row>
    <row r="37" spans="1:5" s="12" customFormat="1" ht="15.75" x14ac:dyDescent="0.25">
      <c r="A37" s="23"/>
      <c r="B37" s="23"/>
      <c r="C37" s="20">
        <v>4221</v>
      </c>
      <c r="D37" s="11" t="s">
        <v>31</v>
      </c>
      <c r="E37" s="25">
        <v>17807</v>
      </c>
    </row>
    <row r="38" spans="1:5" s="12" customFormat="1" ht="15.75" x14ac:dyDescent="0.25">
      <c r="A38" s="23"/>
      <c r="B38" s="23"/>
      <c r="C38" s="20">
        <v>4232</v>
      </c>
      <c r="D38" s="11" t="s">
        <v>32</v>
      </c>
      <c r="E38" s="24">
        <f>2440+120*12</f>
        <v>3880</v>
      </c>
    </row>
    <row r="39" spans="1:5" s="12" customFormat="1" ht="15.75" x14ac:dyDescent="0.25">
      <c r="A39" s="23"/>
      <c r="B39" s="23"/>
      <c r="C39" s="20">
        <v>4234</v>
      </c>
      <c r="D39" s="11" t="s">
        <v>33</v>
      </c>
      <c r="E39" s="24">
        <v>200</v>
      </c>
    </row>
    <row r="40" spans="1:5" s="12" customFormat="1" ht="15.75" x14ac:dyDescent="0.25">
      <c r="A40" s="23"/>
      <c r="B40" s="23"/>
      <c r="C40" s="20">
        <v>4237</v>
      </c>
      <c r="D40" s="11" t="s">
        <v>34</v>
      </c>
      <c r="E40" s="24">
        <v>300</v>
      </c>
    </row>
    <row r="41" spans="1:5" s="12" customFormat="1" ht="28.5" x14ac:dyDescent="0.25">
      <c r="A41" s="23"/>
      <c r="B41" s="23"/>
      <c r="C41" s="20">
        <v>4251</v>
      </c>
      <c r="D41" s="11" t="s">
        <v>35</v>
      </c>
      <c r="E41" s="24">
        <v>3000</v>
      </c>
    </row>
    <row r="42" spans="1:5" s="18" customFormat="1" ht="28.5" x14ac:dyDescent="0.25">
      <c r="A42" s="23"/>
      <c r="B42" s="23"/>
      <c r="C42" s="20">
        <v>4252</v>
      </c>
      <c r="D42" s="11" t="s">
        <v>36</v>
      </c>
      <c r="E42" s="24">
        <f>SUM(E44:E45)</f>
        <v>4550</v>
      </c>
    </row>
    <row r="43" spans="1:5" s="36" customFormat="1" ht="15.75" x14ac:dyDescent="0.25">
      <c r="A43" s="23"/>
      <c r="B43" s="23"/>
      <c r="C43" s="20"/>
      <c r="D43" s="13" t="s">
        <v>22</v>
      </c>
      <c r="E43" s="25"/>
    </row>
    <row r="44" spans="1:5" s="36" customFormat="1" ht="15.75" x14ac:dyDescent="0.25">
      <c r="A44" s="23"/>
      <c r="B44" s="23"/>
      <c r="C44" s="20"/>
      <c r="D44" s="13" t="s">
        <v>37</v>
      </c>
      <c r="E44" s="25">
        <v>3300</v>
      </c>
    </row>
    <row r="45" spans="1:5" s="36" customFormat="1" ht="15.75" x14ac:dyDescent="0.25">
      <c r="A45" s="23"/>
      <c r="B45" s="23"/>
      <c r="C45" s="20"/>
      <c r="D45" s="13" t="s">
        <v>38</v>
      </c>
      <c r="E45" s="25">
        <v>1250</v>
      </c>
    </row>
    <row r="46" spans="1:5" s="18" customFormat="1" ht="15.75" x14ac:dyDescent="0.25">
      <c r="A46" s="23"/>
      <c r="B46" s="23"/>
      <c r="C46" s="20">
        <v>4261</v>
      </c>
      <c r="D46" s="11" t="s">
        <v>39</v>
      </c>
      <c r="E46" s="24">
        <f>SUM(E48:E49)</f>
        <v>4639.95</v>
      </c>
    </row>
    <row r="47" spans="1:5" s="12" customFormat="1" ht="15.75" x14ac:dyDescent="0.25">
      <c r="A47" s="23"/>
      <c r="B47" s="23"/>
      <c r="C47" s="20"/>
      <c r="D47" s="13" t="s">
        <v>22</v>
      </c>
      <c r="E47" s="25"/>
    </row>
    <row r="48" spans="1:5" s="12" customFormat="1" ht="15.75" x14ac:dyDescent="0.25">
      <c r="A48" s="23"/>
      <c r="B48" s="23"/>
      <c r="C48" s="20"/>
      <c r="D48" s="13" t="s">
        <v>40</v>
      </c>
      <c r="E48" s="25">
        <v>3639.95</v>
      </c>
    </row>
    <row r="49" spans="1:5" s="12" customFormat="1" ht="15.75" x14ac:dyDescent="0.25">
      <c r="A49" s="23"/>
      <c r="B49" s="23"/>
      <c r="C49" s="20"/>
      <c r="D49" s="13" t="s">
        <v>41</v>
      </c>
      <c r="E49" s="25">
        <v>1000</v>
      </c>
    </row>
    <row r="50" spans="1:5" s="12" customFormat="1" ht="15.75" x14ac:dyDescent="0.25">
      <c r="A50" s="23"/>
      <c r="B50" s="23"/>
      <c r="C50" s="20">
        <v>4264</v>
      </c>
      <c r="D50" s="11" t="s">
        <v>42</v>
      </c>
      <c r="E50" s="24">
        <v>9768</v>
      </c>
    </row>
    <row r="51" spans="1:5" s="12" customFormat="1" ht="15.75" x14ac:dyDescent="0.25">
      <c r="A51" s="23"/>
      <c r="B51" s="23"/>
      <c r="C51" s="20">
        <v>4267</v>
      </c>
      <c r="D51" s="11" t="s">
        <v>43</v>
      </c>
      <c r="E51" s="24">
        <v>951.95699999999999</v>
      </c>
    </row>
    <row r="52" spans="1:5" s="12" customFormat="1" ht="15.75" x14ac:dyDescent="0.25">
      <c r="A52" s="23"/>
      <c r="B52" s="23"/>
      <c r="C52" s="20">
        <v>4823</v>
      </c>
      <c r="D52" s="11" t="s">
        <v>44</v>
      </c>
      <c r="E52" s="24">
        <f>+E54</f>
        <v>132</v>
      </c>
    </row>
    <row r="53" spans="1:5" s="12" customFormat="1" ht="15.75" x14ac:dyDescent="0.25">
      <c r="A53" s="23"/>
      <c r="B53" s="23"/>
      <c r="C53" s="20"/>
      <c r="D53" s="13" t="s">
        <v>22</v>
      </c>
      <c r="E53" s="25"/>
    </row>
    <row r="54" spans="1:5" s="12" customFormat="1" ht="27" x14ac:dyDescent="0.25">
      <c r="A54" s="23"/>
      <c r="B54" s="23"/>
      <c r="C54" s="20"/>
      <c r="D54" s="13" t="s">
        <v>45</v>
      </c>
      <c r="E54" s="25">
        <v>132</v>
      </c>
    </row>
    <row r="55" spans="1:5" s="12" customFormat="1" ht="14.25" x14ac:dyDescent="0.25">
      <c r="A55" s="53" t="s">
        <v>6</v>
      </c>
      <c r="B55" s="53"/>
      <c r="C55" s="19"/>
      <c r="D55" s="37" t="s">
        <v>57</v>
      </c>
      <c r="E55" s="38">
        <f>SUM(E57:E57)</f>
        <v>38500</v>
      </c>
    </row>
    <row r="56" spans="1:5" s="12" customFormat="1" ht="14.25" x14ac:dyDescent="0.25">
      <c r="A56" s="32" t="s">
        <v>7</v>
      </c>
      <c r="B56" s="32" t="s">
        <v>63</v>
      </c>
      <c r="C56" s="39"/>
      <c r="D56" s="39"/>
      <c r="E56" s="40"/>
    </row>
    <row r="57" spans="1:5" ht="14.25" x14ac:dyDescent="0.25">
      <c r="A57" s="41">
        <v>1213</v>
      </c>
      <c r="B57" s="41">
        <v>31005</v>
      </c>
      <c r="C57" s="19">
        <v>5122</v>
      </c>
      <c r="D57" s="37" t="s">
        <v>46</v>
      </c>
      <c r="E57" s="40">
        <v>38500</v>
      </c>
    </row>
    <row r="58" spans="1:5" ht="14.25" x14ac:dyDescent="0.25">
      <c r="A58" s="43"/>
      <c r="B58" s="43"/>
      <c r="C58" s="44"/>
      <c r="D58" s="45"/>
      <c r="E58" s="46"/>
    </row>
    <row r="59" spans="1:5" s="47" customFormat="1" ht="12.75" x14ac:dyDescent="0.25">
      <c r="A59" s="57" t="s">
        <v>66</v>
      </c>
      <c r="B59" s="57"/>
      <c r="C59" s="57"/>
      <c r="D59" s="57"/>
      <c r="E59" s="57"/>
    </row>
    <row r="60" spans="1:5" s="42" customFormat="1" ht="12.75" x14ac:dyDescent="0.25">
      <c r="A60" s="49" t="s">
        <v>5</v>
      </c>
      <c r="B60" s="49"/>
      <c r="C60" s="52" t="s">
        <v>64</v>
      </c>
      <c r="D60" s="52"/>
      <c r="E60" s="52"/>
    </row>
    <row r="61" spans="1:5" s="42" customFormat="1" ht="27" customHeight="1" x14ac:dyDescent="0.25">
      <c r="A61" s="49" t="s">
        <v>52</v>
      </c>
      <c r="B61" s="49"/>
      <c r="C61" s="52" t="s">
        <v>51</v>
      </c>
      <c r="D61" s="52"/>
      <c r="E61" s="52"/>
    </row>
    <row r="62" spans="1:5" s="47" customFormat="1" ht="12.75" x14ac:dyDescent="0.25">
      <c r="A62" s="57" t="s">
        <v>67</v>
      </c>
      <c r="B62" s="57"/>
      <c r="C62" s="57"/>
      <c r="D62" s="57"/>
      <c r="E62" s="57"/>
    </row>
    <row r="63" spans="1:5" s="42" customFormat="1" ht="12.75" x14ac:dyDescent="0.25">
      <c r="A63" s="49" t="s">
        <v>53</v>
      </c>
      <c r="B63" s="49"/>
      <c r="C63" s="52" t="s">
        <v>50</v>
      </c>
      <c r="D63" s="52"/>
      <c r="E63" s="52"/>
    </row>
    <row r="64" spans="1:5" s="42" customFormat="1" ht="24" customHeight="1" x14ac:dyDescent="0.25">
      <c r="A64" s="49" t="s">
        <v>5</v>
      </c>
      <c r="B64" s="49"/>
      <c r="C64" s="52" t="s">
        <v>65</v>
      </c>
      <c r="D64" s="52"/>
      <c r="E64" s="52"/>
    </row>
    <row r="65" spans="1:5" s="42" customFormat="1" ht="27.75" customHeight="1" x14ac:dyDescent="0.25">
      <c r="A65" s="49" t="s">
        <v>52</v>
      </c>
      <c r="B65" s="49"/>
      <c r="C65" s="52" t="s">
        <v>54</v>
      </c>
      <c r="D65" s="52"/>
      <c r="E65" s="52"/>
    </row>
    <row r="66" spans="1:5" s="42" customFormat="1" ht="12.75" x14ac:dyDescent="0.25">
      <c r="A66" s="49" t="s">
        <v>53</v>
      </c>
      <c r="B66" s="49"/>
      <c r="C66" s="52" t="s">
        <v>55</v>
      </c>
      <c r="D66" s="52"/>
      <c r="E66" s="52"/>
    </row>
  </sheetData>
  <mergeCells count="28">
    <mergeCell ref="A66:B66"/>
    <mergeCell ref="C66:E66"/>
    <mergeCell ref="A9:B9"/>
    <mergeCell ref="A3:E3"/>
    <mergeCell ref="A59:E59"/>
    <mergeCell ref="A62:E62"/>
    <mergeCell ref="A10:B10"/>
    <mergeCell ref="C10:E10"/>
    <mergeCell ref="C13:D13"/>
    <mergeCell ref="E13:E14"/>
    <mergeCell ref="B13:B14"/>
    <mergeCell ref="A13:A14"/>
    <mergeCell ref="A1:E1"/>
    <mergeCell ref="A60:B60"/>
    <mergeCell ref="A65:B65"/>
    <mergeCell ref="A12:B12"/>
    <mergeCell ref="C12:D12"/>
    <mergeCell ref="A2:E2"/>
    <mergeCell ref="C60:E60"/>
    <mergeCell ref="C65:E65"/>
    <mergeCell ref="A61:B61"/>
    <mergeCell ref="C61:E61"/>
    <mergeCell ref="A63:B63"/>
    <mergeCell ref="C63:E63"/>
    <mergeCell ref="A64:B64"/>
    <mergeCell ref="C64:E64"/>
    <mergeCell ref="A55:B55"/>
    <mergeCell ref="C9:E9"/>
  </mergeCells>
  <conditionalFormatting sqref="C56:D56 E28 E32:E58 E15:E26 E13 F11:HZ56">
    <cfRule type="cellIs" dxfId="5" priority="41" stopIfTrue="1" operator="equal">
      <formula>0</formula>
    </cfRule>
  </conditionalFormatting>
  <conditionalFormatting sqref="E29:E30">
    <cfRule type="cellIs" dxfId="4" priority="40" stopIfTrue="1" operator="equal">
      <formula>0</formula>
    </cfRule>
  </conditionalFormatting>
  <conditionalFormatting sqref="E31">
    <cfRule type="cellIs" dxfId="3" priority="36" stopIfTrue="1" operator="equal">
      <formula>0</formula>
    </cfRule>
  </conditionalFormatting>
  <conditionalFormatting sqref="E27">
    <cfRule type="cellIs" dxfId="2" priority="35" stopIfTrue="1" operator="equal">
      <formula>0</formula>
    </cfRule>
  </conditionalFormatting>
  <conditionalFormatting sqref="D17:D18">
    <cfRule type="cellIs" dxfId="1" priority="33" stopIfTrue="1" operator="equal">
      <formula>0</formula>
    </cfRule>
  </conditionalFormatting>
  <conditionalFormatting sqref="C12:D12 C14:D14 C13">
    <cfRule type="cellIs" dxfId="0" priority="18" stopIfTrue="1" operator="equal">
      <formula>0</formula>
    </cfRule>
  </conditionalFormatting>
  <pageMargins left="0.15748031496062992" right="0.15748031496062992" top="0.15748031496062992" bottom="0.15748031496062992" header="0.15748031496062992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2023-04-03T11:20:00Z</dcterms:modified>
</cp:coreProperties>
</file>